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URA17 Bozana\Desktop\"/>
    </mc:Choice>
  </mc:AlternateContent>
  <xr:revisionPtr revIDLastSave="0" documentId="13_ncr:1_{F871C96B-3292-4F3E-AC55-DD84AEC04586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VURA fin. plan 2026. god" sheetId="86" r:id="rId1"/>
  </sheets>
  <calcPr calcId="191029"/>
</workbook>
</file>

<file path=xl/calcChain.xml><?xml version="1.0" encoding="utf-8"?>
<calcChain xmlns="http://schemas.openxmlformats.org/spreadsheetml/2006/main">
  <c r="F18" i="86" l="1"/>
  <c r="F85" i="86"/>
  <c r="G85" i="86" s="1"/>
  <c r="G86" i="86"/>
  <c r="G14" i="86"/>
  <c r="G88" i="86"/>
  <c r="G64" i="86"/>
  <c r="G65" i="86"/>
  <c r="G66" i="86"/>
  <c r="G67" i="86"/>
  <c r="G68" i="86"/>
  <c r="G69" i="86"/>
  <c r="G70" i="86"/>
  <c r="G71" i="86"/>
  <c r="G72" i="86"/>
  <c r="G73" i="86"/>
  <c r="G74" i="86"/>
  <c r="G75" i="86"/>
  <c r="G76" i="86"/>
  <c r="G77" i="86"/>
  <c r="G78" i="86"/>
  <c r="G79" i="86"/>
  <c r="G80" i="86"/>
  <c r="G81" i="86"/>
  <c r="G82" i="86"/>
  <c r="G83" i="86"/>
  <c r="G84" i="86"/>
  <c r="G56" i="86"/>
  <c r="G57" i="86"/>
  <c r="G58" i="86"/>
  <c r="G59" i="86"/>
  <c r="G31" i="86"/>
  <c r="G32" i="86"/>
  <c r="G33" i="86"/>
  <c r="G34" i="86"/>
  <c r="G35" i="86"/>
  <c r="G36" i="86"/>
  <c r="G37" i="86"/>
  <c r="G38" i="86"/>
  <c r="G39" i="86"/>
  <c r="G40" i="86"/>
  <c r="G41" i="86"/>
  <c r="G42" i="86"/>
  <c r="G43" i="86"/>
  <c r="G44" i="86"/>
  <c r="G45" i="86"/>
  <c r="G46" i="86"/>
  <c r="G47" i="86"/>
  <c r="G48" i="86"/>
  <c r="G49" i="86"/>
  <c r="G50" i="86"/>
  <c r="G51" i="86"/>
  <c r="G52" i="86"/>
  <c r="G53" i="86"/>
  <c r="G21" i="86"/>
  <c r="G22" i="86"/>
  <c r="G23" i="86"/>
  <c r="G24" i="86"/>
  <c r="G25" i="86"/>
  <c r="G26" i="86"/>
  <c r="G27" i="86"/>
  <c r="G28" i="86"/>
  <c r="G8" i="86"/>
  <c r="G5" i="86"/>
  <c r="G6" i="86"/>
  <c r="G7" i="86"/>
  <c r="F54" i="86"/>
  <c r="F87" i="86" l="1"/>
  <c r="E87" i="86"/>
  <c r="D87" i="86"/>
  <c r="C87" i="86"/>
  <c r="G87" i="86" l="1"/>
  <c r="D4" i="86"/>
  <c r="E4" i="86"/>
  <c r="F4" i="86"/>
  <c r="C4" i="86"/>
  <c r="G13" i="86"/>
  <c r="D11" i="86"/>
  <c r="E11" i="86"/>
  <c r="F11" i="86"/>
  <c r="C11" i="86"/>
  <c r="G10" i="86"/>
  <c r="G12" i="86"/>
  <c r="G20" i="86"/>
  <c r="G30" i="86"/>
  <c r="G55" i="86"/>
  <c r="G61" i="86"/>
  <c r="G63" i="86"/>
  <c r="F62" i="86"/>
  <c r="D54" i="86"/>
  <c r="E54" i="86"/>
  <c r="C54" i="86"/>
  <c r="G54" i="86" l="1"/>
  <c r="G11" i="86"/>
  <c r="G4" i="86"/>
  <c r="D60" i="86"/>
  <c r="E60" i="86"/>
  <c r="C60" i="86"/>
  <c r="F60" i="86"/>
  <c r="G60" i="86" l="1"/>
  <c r="F9" i="86"/>
  <c r="F17" i="86" s="1"/>
  <c r="D19" i="86"/>
  <c r="E19" i="86"/>
  <c r="F19" i="86"/>
  <c r="C19" i="86"/>
  <c r="D29" i="86"/>
  <c r="E29" i="86"/>
  <c r="F29" i="86"/>
  <c r="C29" i="86"/>
  <c r="D62" i="86"/>
  <c r="E62" i="86"/>
  <c r="C62" i="86"/>
  <c r="G19" i="86" l="1"/>
  <c r="G62" i="86"/>
  <c r="G29" i="86"/>
  <c r="C18" i="86"/>
  <c r="E18" i="86"/>
  <c r="D18" i="86"/>
  <c r="D9" i="86" l="1"/>
  <c r="D17" i="86" s="1"/>
  <c r="E9" i="86"/>
  <c r="E17" i="86" s="1"/>
  <c r="C9" i="86"/>
  <c r="C17" i="86" l="1"/>
  <c r="G9" i="86"/>
  <c r="G17" i="86" s="1"/>
  <c r="D3" i="86"/>
  <c r="F3" i="86"/>
  <c r="E3" i="86"/>
  <c r="C3" i="86"/>
  <c r="G18" i="86" l="1"/>
  <c r="G3" i="86"/>
</calcChain>
</file>

<file path=xl/sharedStrings.xml><?xml version="1.0" encoding="utf-8"?>
<sst xmlns="http://schemas.openxmlformats.org/spreadsheetml/2006/main" count="96" uniqueCount="94">
  <si>
    <t>ODJELJAK</t>
  </si>
  <si>
    <t>NAZIV RAČUNA</t>
  </si>
  <si>
    <t>UKUPNO PRIHODI</t>
  </si>
  <si>
    <t xml:space="preserve">VLASTITA SREDSTVA </t>
  </si>
  <si>
    <t>DONOS</t>
  </si>
  <si>
    <t>ODNOS</t>
  </si>
  <si>
    <t>Ukupan odnos neutrošenih prihoda u sljedeću godinu</t>
  </si>
  <si>
    <t>UKUPNO TROŠKOVI</t>
  </si>
  <si>
    <t>Materijalni troškovi</t>
  </si>
  <si>
    <t>Troškovi osoblja-plaće</t>
  </si>
  <si>
    <t>Ostali vanjski troškovi (troškovi usluga)</t>
  </si>
  <si>
    <t>Amortizacija</t>
  </si>
  <si>
    <t>Ostali troškovi poslovanja</t>
  </si>
  <si>
    <t>Prihodi od prodaje proizvoda i usluga</t>
  </si>
  <si>
    <t>Financijski prihodi</t>
  </si>
  <si>
    <t>Ostali poslovni prihodi</t>
  </si>
  <si>
    <t>Prihodi od intelektualnih usluga</t>
  </si>
  <si>
    <t>Prihodi od prodaje ostalih usluga</t>
  </si>
  <si>
    <t>Prihodi od konzultantskih i dr. usluga</t>
  </si>
  <si>
    <t>Uredski materijal</t>
  </si>
  <si>
    <t>Materijal i sredstva za čišćenje i održavanje</t>
  </si>
  <si>
    <t>Troškovi sitnog inventara</t>
  </si>
  <si>
    <t>Materijal za održavanje opreme</t>
  </si>
  <si>
    <t>Troškovi telefona, interneta i sl.</t>
  </si>
  <si>
    <t>Poštanski troškovi</t>
  </si>
  <si>
    <t>Grafičke usluge tiska</t>
  </si>
  <si>
    <t>Nabavljene usluge tekućeg održavanja</t>
  </si>
  <si>
    <t>Usluge čišćenja i pranja</t>
  </si>
  <si>
    <t>Usluge održavanja softwarea i web stranica</t>
  </si>
  <si>
    <t>Troškovi promidžbe</t>
  </si>
  <si>
    <t>Ostali troškovi promidžbe</t>
  </si>
  <si>
    <t>Odvjetničke, bilježničke i usluge izrade pravnih akata</t>
  </si>
  <si>
    <t>Ostale intelektualne usluge</t>
  </si>
  <si>
    <t>Voda i odvodnja</t>
  </si>
  <si>
    <t>Neto plaće</t>
  </si>
  <si>
    <t>Troškovi poreza i prireza</t>
  </si>
  <si>
    <t>Troškovi doprinosa na plaće</t>
  </si>
  <si>
    <t>Dnevnice za službena putovanja</t>
  </si>
  <si>
    <t>Dnevnice za službena putovanja u inozemstvu</t>
  </si>
  <si>
    <t>Troškovi prijevoza na službenom putu</t>
  </si>
  <si>
    <t>Troškovi noćenja (po računu hotela i dr.)</t>
  </si>
  <si>
    <t>Ostali troškovi na službenom putu (trošak autoceste, tunela, parkiranja, trajekta i dr.)</t>
  </si>
  <si>
    <t>Troškovi prijevoza na posao i s posla</t>
  </si>
  <si>
    <t>Premije osiguranja prometnih sredstava</t>
  </si>
  <si>
    <t>Bankovne usluge-platni promet</t>
  </si>
  <si>
    <t>Trošak HRT pretplate</t>
  </si>
  <si>
    <t>Troškovi obrazovanja i izobrazbe zaposlenika</t>
  </si>
  <si>
    <t>Troškovi za priručnike, časopise i stručnu literaturu</t>
  </si>
  <si>
    <t>Troškovi obveznih liječničkih pregleda</t>
  </si>
  <si>
    <t>Trošak električne energije</t>
  </si>
  <si>
    <t>50% priznatih troškova goriva-sl. automobil</t>
  </si>
  <si>
    <t>50% nepriznatih troškova goriva-sl. automobil</t>
  </si>
  <si>
    <t>Najam poslovnog prostora</t>
  </si>
  <si>
    <t>Troškovi ostalih najmova-usluge najma fotokopirnih aparata</t>
  </si>
  <si>
    <t>Garažiranje i parkiranje vozila</t>
  </si>
  <si>
    <t>50% priznatih troškova reprezentacije</t>
  </si>
  <si>
    <t>50% nepriznatih troškova reprezentacije</t>
  </si>
  <si>
    <t>Darovi male vrijednosti</t>
  </si>
  <si>
    <t>Članarine udrugama</t>
  </si>
  <si>
    <t>Prihodi od kamata</t>
  </si>
  <si>
    <t>SREDSTVA IZ DRŽAVNOG PRORAČUNA</t>
  </si>
  <si>
    <t>SREDSTVA IZ GRADA VUKOVARA</t>
  </si>
  <si>
    <t>SREDSTVA EU</t>
  </si>
  <si>
    <t xml:space="preserve">Ostali materijalni troškovi </t>
  </si>
  <si>
    <t>Napitci za potrebe zaposlenika</t>
  </si>
  <si>
    <t>Usluge zaštite na radu</t>
  </si>
  <si>
    <t>Troškovi doprinosa iz plaća I. stup</t>
  </si>
  <si>
    <t>Troškovi doprinosa iz plaća II. stup</t>
  </si>
  <si>
    <t xml:space="preserve">Amortizacija </t>
  </si>
  <si>
    <t>Ostali nespomenuti materijalni trošovi</t>
  </si>
  <si>
    <t>7=3+4+5+6</t>
  </si>
  <si>
    <t>Ostali nespomenuti vanjski troškovi-usluge</t>
  </si>
  <si>
    <t>Prihodi od subvencija</t>
  </si>
  <si>
    <t>Prihodi ostvareni na području grada Vukovara</t>
  </si>
  <si>
    <t>Prihodi ostvareni od državnih potpora i iz EU projekata</t>
  </si>
  <si>
    <t>50%usluga servisa za održavanje automobila</t>
  </si>
  <si>
    <t>50% troška registracije vozila</t>
  </si>
  <si>
    <t>UKUPNO
u €</t>
  </si>
  <si>
    <t>Troškovi prava uporabe računalnih programa</t>
  </si>
  <si>
    <t>Usluge web sjedišta (hosting)</t>
  </si>
  <si>
    <t>Prigodne nagrade (božićnice, uskrsnice), regres, jubilarna nagrada, darovi djeci i slične potpore</t>
  </si>
  <si>
    <t>Nagrade za radne rezultate</t>
  </si>
  <si>
    <t>Potpore za novorođenče</t>
  </si>
  <si>
    <t>Odvoz otpada</t>
  </si>
  <si>
    <t>Novčane paušalne naknade za troškove prehrane zaposlenika</t>
  </si>
  <si>
    <t>Ostali poslovni rashodi</t>
  </si>
  <si>
    <t>Ostali nespomenuti poslovni rashodi</t>
  </si>
  <si>
    <t>Troškovi promidžbe u dobrima</t>
  </si>
  <si>
    <t>Sudski troškovi i pristojbe (biljezi i sl.)</t>
  </si>
  <si>
    <t>Ukupan donos neutrošenih prihoda iz prethodne godine</t>
  </si>
  <si>
    <t>Donos neutrošenih prihoda iz prethodne i odnos u slijedeću godinu</t>
  </si>
  <si>
    <t>Financijski rashodi</t>
  </si>
  <si>
    <t>Troškovi ovršnog postupka</t>
  </si>
  <si>
    <t>Ukupno raspoloživa sredstva za izvršavanje u 2026. godini                        (Ukupno po izvorima uvećano za donos i umanjeno za odnos)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</si>
</sst>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/>
    <xf numFmtId="3" fontId="5" fillId="0" borderId="0" xfId="0" applyNumberFormat="1" applyFont="1"/>
    <xf numFmtId="0" fontId="9" fillId="4" borderId="3" xfId="0" applyFont="1" applyFill="1" applyBorder="1" applyAlignment="1">
      <alignment horizontal="left"/>
    </xf>
    <xf numFmtId="0" fontId="6" fillId="4" borderId="3" xfId="0" applyFont="1" applyFill="1" applyBorder="1"/>
    <xf numFmtId="0" fontId="7" fillId="0" borderId="3" xfId="0" applyFont="1" applyBorder="1"/>
    <xf numFmtId="0" fontId="10" fillId="0" borderId="0" xfId="0" applyFont="1"/>
    <xf numFmtId="0" fontId="4" fillId="5" borderId="1" xfId="0" applyFont="1" applyFill="1" applyBorder="1"/>
    <xf numFmtId="0" fontId="7" fillId="5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4" fillId="5" borderId="3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right" wrapText="1"/>
    </xf>
    <xf numFmtId="164" fontId="10" fillId="0" borderId="0" xfId="0" applyNumberFormat="1" applyFont="1"/>
    <xf numFmtId="164" fontId="3" fillId="2" borderId="1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7" fillId="0" borderId="0" xfId="0" applyFont="1"/>
    <xf numFmtId="164" fontId="3" fillId="5" borderId="3" xfId="0" applyNumberFormat="1" applyFont="1" applyFill="1" applyBorder="1" applyAlignment="1">
      <alignment horizontal="right" wrapText="1"/>
    </xf>
    <xf numFmtId="164" fontId="3" fillId="5" borderId="3" xfId="0" applyNumberFormat="1" applyFont="1" applyFill="1" applyBorder="1" applyAlignment="1">
      <alignment wrapText="1"/>
    </xf>
    <xf numFmtId="164" fontId="3" fillId="3" borderId="3" xfId="0" applyNumberFormat="1" applyFont="1" applyFill="1" applyBorder="1" applyAlignment="1">
      <alignment horizontal="right" wrapText="1"/>
    </xf>
    <xf numFmtId="164" fontId="3" fillId="4" borderId="3" xfId="0" applyNumberFormat="1" applyFont="1" applyFill="1" applyBorder="1" applyAlignment="1">
      <alignment horizontal="right" wrapText="1"/>
    </xf>
    <xf numFmtId="164" fontId="5" fillId="5" borderId="3" xfId="0" applyNumberFormat="1" applyFont="1" applyFill="1" applyBorder="1" applyAlignment="1">
      <alignment horizontal="right" wrapText="1"/>
    </xf>
    <xf numFmtId="164" fontId="4" fillId="5" borderId="3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164" fontId="6" fillId="4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5" borderId="1" xfId="0" applyNumberFormat="1" applyFont="1" applyFill="1" applyBorder="1" applyAlignment="1">
      <alignment horizontal="right" wrapText="1"/>
    </xf>
    <xf numFmtId="164" fontId="6" fillId="4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/>
    <xf numFmtId="164" fontId="6" fillId="5" borderId="3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9" fillId="6" borderId="3" xfId="0" applyFont="1" applyFill="1" applyBorder="1" applyAlignment="1">
      <alignment horizontal="left"/>
    </xf>
    <xf numFmtId="0" fontId="9" fillId="6" borderId="3" xfId="0" applyFont="1" applyFill="1" applyBorder="1" applyAlignment="1">
      <alignment wrapText="1"/>
    </xf>
    <xf numFmtId="164" fontId="7" fillId="6" borderId="3" xfId="0" applyNumberFormat="1" applyFont="1" applyFill="1" applyBorder="1" applyAlignment="1">
      <alignment horizontal="right"/>
    </xf>
    <xf numFmtId="164" fontId="3" fillId="6" borderId="3" xfId="0" applyNumberFormat="1" applyFont="1" applyFill="1" applyBorder="1" applyAlignment="1">
      <alignment horizontal="right" wrapText="1"/>
    </xf>
    <xf numFmtId="164" fontId="6" fillId="6" borderId="3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Normal 2" xfId="1" xr:uid="{00000000-0005-0000-0000-000000000000}"/>
    <cellStyle name="Normalno" xfId="0" builtinId="0"/>
    <cellStyle name="Obično_Lis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8"/>
  <sheetViews>
    <sheetView tabSelected="1" workbookViewId="0">
      <selection activeCell="E69" sqref="E69"/>
    </sheetView>
  </sheetViews>
  <sheetFormatPr defaultColWidth="9.140625" defaultRowHeight="12.75" x14ac:dyDescent="0.2"/>
  <cols>
    <col min="1" max="1" width="9.28515625" style="14" customWidth="1"/>
    <col min="2" max="2" width="46.85546875" style="14" customWidth="1"/>
    <col min="3" max="5" width="20.28515625" style="25" customWidth="1"/>
    <col min="6" max="6" width="13.5703125" style="25" customWidth="1"/>
    <col min="7" max="7" width="16.28515625" style="25" customWidth="1"/>
    <col min="8" max="16384" width="9.140625" style="14"/>
  </cols>
  <sheetData>
    <row r="1" spans="1:7" s="10" customFormat="1" ht="76.5" customHeight="1" x14ac:dyDescent="0.2">
      <c r="A1" s="17" t="s">
        <v>0</v>
      </c>
      <c r="B1" s="17" t="s">
        <v>1</v>
      </c>
      <c r="C1" s="26" t="s">
        <v>61</v>
      </c>
      <c r="D1" s="23" t="s">
        <v>60</v>
      </c>
      <c r="E1" s="23" t="s">
        <v>62</v>
      </c>
      <c r="F1" s="30" t="s">
        <v>3</v>
      </c>
      <c r="G1" s="26" t="s">
        <v>77</v>
      </c>
    </row>
    <row r="2" spans="1:7" s="10" customFormat="1" ht="26.25" customHeight="1" x14ac:dyDescent="0.2">
      <c r="A2" s="1">
        <v>1</v>
      </c>
      <c r="B2" s="1">
        <v>2</v>
      </c>
      <c r="C2" s="28">
        <v>3</v>
      </c>
      <c r="D2" s="29">
        <v>4</v>
      </c>
      <c r="E2" s="29">
        <v>5</v>
      </c>
      <c r="F2" s="29">
        <v>6</v>
      </c>
      <c r="G2" s="27" t="s">
        <v>70</v>
      </c>
    </row>
    <row r="3" spans="1:7" s="10" customFormat="1" ht="16.5" customHeight="1" x14ac:dyDescent="0.2">
      <c r="A3" s="2"/>
      <c r="B3" s="3" t="s">
        <v>2</v>
      </c>
      <c r="C3" s="38">
        <f>C4+C9+C11</f>
        <v>295000</v>
      </c>
      <c r="D3" s="38">
        <f>D4+D9+D11</f>
        <v>51390</v>
      </c>
      <c r="E3" s="38">
        <f>E4+E9+E11</f>
        <v>78000</v>
      </c>
      <c r="F3" s="38">
        <f>F4+F9+F11</f>
        <v>69000</v>
      </c>
      <c r="G3" s="38">
        <f t="shared" ref="G3:G53" si="0">C3+D3+E3+F3</f>
        <v>493390</v>
      </c>
    </row>
    <row r="4" spans="1:7" s="10" customFormat="1" ht="16.5" customHeight="1" x14ac:dyDescent="0.2">
      <c r="A4" s="4">
        <v>75</v>
      </c>
      <c r="B4" s="4" t="s">
        <v>13</v>
      </c>
      <c r="C4" s="39">
        <f>SUM(C5:C8)</f>
        <v>0</v>
      </c>
      <c r="D4" s="39">
        <f t="shared" ref="D4:F4" si="1">SUM(D5:D8)</f>
        <v>45000</v>
      </c>
      <c r="E4" s="39">
        <f t="shared" si="1"/>
        <v>0</v>
      </c>
      <c r="F4" s="39">
        <f t="shared" si="1"/>
        <v>69000</v>
      </c>
      <c r="G4" s="39">
        <f>SUM(C4:F4)</f>
        <v>114000</v>
      </c>
    </row>
    <row r="5" spans="1:7" s="10" customFormat="1" ht="16.5" customHeight="1" x14ac:dyDescent="0.2">
      <c r="A5" s="19">
        <v>7506</v>
      </c>
      <c r="B5" s="20" t="s">
        <v>73</v>
      </c>
      <c r="C5" s="40"/>
      <c r="D5" s="40">
        <v>45000</v>
      </c>
      <c r="E5" s="40"/>
      <c r="F5" s="41"/>
      <c r="G5" s="36">
        <f t="shared" si="0"/>
        <v>45000</v>
      </c>
    </row>
    <row r="6" spans="1:7" s="10" customFormat="1" ht="18" customHeight="1" x14ac:dyDescent="0.2">
      <c r="A6" s="5">
        <v>7512</v>
      </c>
      <c r="B6" s="6" t="s">
        <v>16</v>
      </c>
      <c r="C6" s="42"/>
      <c r="D6" s="42"/>
      <c r="E6" s="44"/>
      <c r="F6" s="43">
        <v>50000</v>
      </c>
      <c r="G6" s="51">
        <f t="shared" si="0"/>
        <v>50000</v>
      </c>
    </row>
    <row r="7" spans="1:7" s="10" customFormat="1" ht="16.5" customHeight="1" x14ac:dyDescent="0.2">
      <c r="A7" s="5">
        <v>7513</v>
      </c>
      <c r="B7" s="6" t="s">
        <v>18</v>
      </c>
      <c r="C7" s="42"/>
      <c r="D7" s="42"/>
      <c r="E7" s="42"/>
      <c r="F7" s="43">
        <v>15000</v>
      </c>
      <c r="G7" s="51">
        <f t="shared" si="0"/>
        <v>15000</v>
      </c>
    </row>
    <row r="8" spans="1:7" s="10" customFormat="1" ht="17.25" customHeight="1" x14ac:dyDescent="0.2">
      <c r="A8" s="5">
        <v>7519</v>
      </c>
      <c r="B8" s="6" t="s">
        <v>17</v>
      </c>
      <c r="C8" s="42"/>
      <c r="D8" s="42"/>
      <c r="E8" s="42"/>
      <c r="F8" s="43">
        <v>4000</v>
      </c>
      <c r="G8" s="51">
        <f t="shared" si="0"/>
        <v>4000</v>
      </c>
    </row>
    <row r="9" spans="1:7" s="10" customFormat="1" ht="16.5" customHeight="1" x14ac:dyDescent="0.2">
      <c r="A9" s="4">
        <v>77</v>
      </c>
      <c r="B9" s="4" t="s">
        <v>14</v>
      </c>
      <c r="C9" s="39">
        <f>SUM(C10:C10)</f>
        <v>0</v>
      </c>
      <c r="D9" s="39">
        <f t="shared" ref="D9:E9" si="2">SUM(D10:D10)</f>
        <v>0</v>
      </c>
      <c r="E9" s="39">
        <f t="shared" si="2"/>
        <v>0</v>
      </c>
      <c r="F9" s="39">
        <f>SUM(F10:F10)</f>
        <v>0</v>
      </c>
      <c r="G9" s="39">
        <f>SUM(C9:F9)</f>
        <v>0</v>
      </c>
    </row>
    <row r="10" spans="1:7" s="10" customFormat="1" ht="16.5" customHeight="1" x14ac:dyDescent="0.2">
      <c r="A10" s="5">
        <v>7710</v>
      </c>
      <c r="B10" s="6" t="s">
        <v>59</v>
      </c>
      <c r="C10" s="42"/>
      <c r="D10" s="42"/>
      <c r="E10" s="42"/>
      <c r="F10" s="42">
        <v>0</v>
      </c>
      <c r="G10" s="36">
        <f t="shared" si="0"/>
        <v>0</v>
      </c>
    </row>
    <row r="11" spans="1:7" s="10" customFormat="1" ht="16.5" customHeight="1" x14ac:dyDescent="0.2">
      <c r="A11" s="4">
        <v>78</v>
      </c>
      <c r="B11" s="4" t="s">
        <v>15</v>
      </c>
      <c r="C11" s="39">
        <f>SUM(C12:C13)</f>
        <v>295000</v>
      </c>
      <c r="D11" s="39">
        <f>SUM(D12:D13)</f>
        <v>6390</v>
      </c>
      <c r="E11" s="39">
        <f>SUM(E12:E13)</f>
        <v>78000</v>
      </c>
      <c r="F11" s="39">
        <f>SUM(F12:F13)</f>
        <v>0</v>
      </c>
      <c r="G11" s="39">
        <f>SUM(C11:F11)</f>
        <v>379390</v>
      </c>
    </row>
    <row r="12" spans="1:7" s="10" customFormat="1" x14ac:dyDescent="0.2">
      <c r="A12" s="22">
        <v>7832</v>
      </c>
      <c r="B12" s="20" t="s">
        <v>72</v>
      </c>
      <c r="C12" s="43">
        <v>295000</v>
      </c>
      <c r="D12" s="42"/>
      <c r="E12" s="43"/>
      <c r="F12" s="42"/>
      <c r="G12" s="36">
        <f t="shared" si="0"/>
        <v>295000</v>
      </c>
    </row>
    <row r="13" spans="1:7" s="10" customFormat="1" x14ac:dyDescent="0.2">
      <c r="A13" s="22">
        <v>7860</v>
      </c>
      <c r="B13" s="21" t="s">
        <v>74</v>
      </c>
      <c r="C13" s="42"/>
      <c r="D13" s="43">
        <v>6390</v>
      </c>
      <c r="E13" s="43">
        <v>78000</v>
      </c>
      <c r="F13" s="42"/>
      <c r="G13" s="36">
        <f t="shared" si="0"/>
        <v>84390</v>
      </c>
    </row>
    <row r="14" spans="1:7" s="10" customFormat="1" ht="28.5" customHeight="1" x14ac:dyDescent="0.2">
      <c r="A14" s="7">
        <v>94</v>
      </c>
      <c r="B14" s="7" t="s">
        <v>90</v>
      </c>
      <c r="C14" s="39"/>
      <c r="D14" s="39"/>
      <c r="E14" s="39"/>
      <c r="F14" s="39"/>
      <c r="G14" s="39">
        <f>SUM(C14:F14)</f>
        <v>0</v>
      </c>
    </row>
    <row r="15" spans="1:7" s="10" customFormat="1" ht="16.5" customHeight="1" x14ac:dyDescent="0.2">
      <c r="A15" s="5" t="s">
        <v>4</v>
      </c>
      <c r="B15" s="6" t="s">
        <v>89</v>
      </c>
      <c r="C15" s="42"/>
      <c r="D15" s="42"/>
      <c r="E15" s="44"/>
      <c r="F15" s="44"/>
      <c r="G15" s="51">
        <v>3500</v>
      </c>
    </row>
    <row r="16" spans="1:7" s="10" customFormat="1" ht="16.5" customHeight="1" x14ac:dyDescent="0.2">
      <c r="A16" s="5" t="s">
        <v>5</v>
      </c>
      <c r="B16" s="6" t="s">
        <v>6</v>
      </c>
      <c r="C16" s="42"/>
      <c r="D16" s="42"/>
      <c r="E16" s="44"/>
      <c r="F16" s="44"/>
      <c r="G16" s="51">
        <v>19655</v>
      </c>
    </row>
    <row r="17" spans="1:7" s="10" customFormat="1" ht="30" customHeight="1" x14ac:dyDescent="0.2">
      <c r="A17" s="58" t="s">
        <v>93</v>
      </c>
      <c r="B17" s="59"/>
      <c r="C17" s="24">
        <f>C4+C9+C11+C15-C16</f>
        <v>295000</v>
      </c>
      <c r="D17" s="24">
        <f>D4+D9+D11+D15-D16</f>
        <v>51390</v>
      </c>
      <c r="E17" s="24">
        <f>E4+E9+E11+E15-E16</f>
        <v>78000</v>
      </c>
      <c r="F17" s="24">
        <f>F4+F9+F11+F15-F16</f>
        <v>69000</v>
      </c>
      <c r="G17" s="24">
        <f>G4+G9+G11+G15-G16</f>
        <v>477235</v>
      </c>
    </row>
    <row r="18" spans="1:7" s="10" customFormat="1" ht="16.5" customHeight="1" x14ac:dyDescent="0.2">
      <c r="A18" s="3"/>
      <c r="B18" s="3" t="s">
        <v>7</v>
      </c>
      <c r="C18" s="45">
        <f>C19+C29+C54+C60+C62+C87</f>
        <v>295000</v>
      </c>
      <c r="D18" s="45">
        <f>D19+D29+D54+D60+D62</f>
        <v>51390</v>
      </c>
      <c r="E18" s="45">
        <f>E19+E29+E54+E60+E62</f>
        <v>78000</v>
      </c>
      <c r="F18" s="45">
        <f>F19+F29+F54+F60+F62+F85+F87</f>
        <v>52845</v>
      </c>
      <c r="G18" s="38">
        <f t="shared" si="0"/>
        <v>477235</v>
      </c>
    </row>
    <row r="19" spans="1:7" x14ac:dyDescent="0.2">
      <c r="A19" s="7">
        <v>40</v>
      </c>
      <c r="B19" s="7" t="s">
        <v>8</v>
      </c>
      <c r="C19" s="46">
        <f>SUM(C20:C28)</f>
        <v>0</v>
      </c>
      <c r="D19" s="46">
        <f>SUM(D20:D28)</f>
        <v>0</v>
      </c>
      <c r="E19" s="46">
        <f>SUM(E20:E28)</f>
        <v>0</v>
      </c>
      <c r="F19" s="46">
        <f>SUM(F20:F28)</f>
        <v>10000</v>
      </c>
      <c r="G19" s="39">
        <f>SUM(C19:F19)</f>
        <v>10000</v>
      </c>
    </row>
    <row r="20" spans="1:7" x14ac:dyDescent="0.2">
      <c r="A20" s="8">
        <v>4004</v>
      </c>
      <c r="B20" s="9" t="s">
        <v>20</v>
      </c>
      <c r="C20" s="42"/>
      <c r="D20" s="42"/>
      <c r="E20" s="42"/>
      <c r="F20" s="31">
        <v>800</v>
      </c>
      <c r="G20" s="36">
        <f t="shared" si="0"/>
        <v>800</v>
      </c>
    </row>
    <row r="21" spans="1:7" x14ac:dyDescent="0.2">
      <c r="A21" s="8">
        <v>4010</v>
      </c>
      <c r="B21" s="9" t="s">
        <v>19</v>
      </c>
      <c r="C21" s="42"/>
      <c r="D21" s="42"/>
      <c r="E21" s="42"/>
      <c r="F21" s="31">
        <v>350</v>
      </c>
      <c r="G21" s="36">
        <f t="shared" si="0"/>
        <v>350</v>
      </c>
    </row>
    <row r="22" spans="1:7" x14ac:dyDescent="0.2">
      <c r="A22" s="8">
        <v>4015</v>
      </c>
      <c r="B22" s="9" t="s">
        <v>64</v>
      </c>
      <c r="C22" s="42"/>
      <c r="D22" s="42"/>
      <c r="E22" s="42"/>
      <c r="F22" s="31">
        <v>900</v>
      </c>
      <c r="G22" s="36">
        <f t="shared" si="0"/>
        <v>900</v>
      </c>
    </row>
    <row r="23" spans="1:7" x14ac:dyDescent="0.2">
      <c r="A23" s="8">
        <v>4018</v>
      </c>
      <c r="B23" s="9" t="s">
        <v>63</v>
      </c>
      <c r="C23" s="42"/>
      <c r="D23" s="42"/>
      <c r="E23" s="42"/>
      <c r="F23" s="31">
        <v>50</v>
      </c>
      <c r="G23" s="36">
        <f t="shared" si="0"/>
        <v>50</v>
      </c>
    </row>
    <row r="24" spans="1:7" x14ac:dyDescent="0.2">
      <c r="A24" s="8">
        <v>4040</v>
      </c>
      <c r="B24" s="9" t="s">
        <v>21</v>
      </c>
      <c r="C24" s="42"/>
      <c r="D24" s="42"/>
      <c r="E24" s="42"/>
      <c r="F24" s="31">
        <v>0</v>
      </c>
      <c r="G24" s="36">
        <f t="shared" si="0"/>
        <v>0</v>
      </c>
    </row>
    <row r="25" spans="1:7" x14ac:dyDescent="0.2">
      <c r="A25" s="8">
        <v>4051</v>
      </c>
      <c r="B25" s="9" t="s">
        <v>22</v>
      </c>
      <c r="C25" s="42"/>
      <c r="D25" s="42"/>
      <c r="E25" s="42"/>
      <c r="F25" s="31">
        <v>0</v>
      </c>
      <c r="G25" s="36">
        <f t="shared" si="0"/>
        <v>0</v>
      </c>
    </row>
    <row r="26" spans="1:7" ht="21" customHeight="1" x14ac:dyDescent="0.2">
      <c r="A26" s="52">
        <v>4070</v>
      </c>
      <c r="B26" s="9" t="s">
        <v>49</v>
      </c>
      <c r="C26" s="47"/>
      <c r="D26" s="47"/>
      <c r="E26" s="47"/>
      <c r="F26" s="33">
        <v>7000</v>
      </c>
      <c r="G26" s="36">
        <f t="shared" si="0"/>
        <v>7000</v>
      </c>
    </row>
    <row r="27" spans="1:7" x14ac:dyDescent="0.2">
      <c r="A27" s="8">
        <v>4075</v>
      </c>
      <c r="B27" s="9" t="s">
        <v>50</v>
      </c>
      <c r="C27" s="47"/>
      <c r="D27" s="47"/>
      <c r="E27" s="47"/>
      <c r="F27" s="33">
        <v>450</v>
      </c>
      <c r="G27" s="36">
        <f t="shared" si="0"/>
        <v>450</v>
      </c>
    </row>
    <row r="28" spans="1:7" x14ac:dyDescent="0.2">
      <c r="A28" s="8">
        <v>4076</v>
      </c>
      <c r="B28" s="9" t="s">
        <v>51</v>
      </c>
      <c r="C28" s="47"/>
      <c r="D28" s="47"/>
      <c r="E28" s="47"/>
      <c r="F28" s="33">
        <v>450</v>
      </c>
      <c r="G28" s="36">
        <f t="shared" si="0"/>
        <v>450</v>
      </c>
    </row>
    <row r="29" spans="1:7" x14ac:dyDescent="0.2">
      <c r="A29" s="11">
        <v>41</v>
      </c>
      <c r="B29" s="12" t="s">
        <v>10</v>
      </c>
      <c r="C29" s="46">
        <f>SUM(C30:C53)</f>
        <v>0</v>
      </c>
      <c r="D29" s="46">
        <f>SUM(D30:D53)</f>
        <v>0</v>
      </c>
      <c r="E29" s="46">
        <f>SUM(E30:E53)</f>
        <v>0</v>
      </c>
      <c r="F29" s="46">
        <f>SUM(F30:F53)</f>
        <v>15320</v>
      </c>
      <c r="G29" s="39">
        <f>SUM(C29:F29)</f>
        <v>15320</v>
      </c>
    </row>
    <row r="30" spans="1:7" x14ac:dyDescent="0.2">
      <c r="A30" s="8">
        <v>4100</v>
      </c>
      <c r="B30" s="9" t="s">
        <v>23</v>
      </c>
      <c r="C30" s="42"/>
      <c r="D30" s="42"/>
      <c r="E30" s="42"/>
      <c r="F30" s="32">
        <v>1450</v>
      </c>
      <c r="G30" s="36">
        <f t="shared" si="0"/>
        <v>1450</v>
      </c>
    </row>
    <row r="31" spans="1:7" x14ac:dyDescent="0.2">
      <c r="A31" s="8">
        <v>4101</v>
      </c>
      <c r="B31" s="9" t="s">
        <v>24</v>
      </c>
      <c r="C31" s="42"/>
      <c r="D31" s="42"/>
      <c r="E31" s="42"/>
      <c r="F31" s="32">
        <v>50</v>
      </c>
      <c r="G31" s="36">
        <f t="shared" si="0"/>
        <v>50</v>
      </c>
    </row>
    <row r="32" spans="1:7" x14ac:dyDescent="0.2">
      <c r="A32" s="8">
        <v>4114</v>
      </c>
      <c r="B32" s="9" t="s">
        <v>25</v>
      </c>
      <c r="C32" s="42"/>
      <c r="D32" s="42"/>
      <c r="E32" s="42"/>
      <c r="F32" s="31">
        <v>0</v>
      </c>
      <c r="G32" s="36">
        <f t="shared" si="0"/>
        <v>0</v>
      </c>
    </row>
    <row r="33" spans="1:7" x14ac:dyDescent="0.2">
      <c r="A33" s="8">
        <v>4120</v>
      </c>
      <c r="B33" s="9" t="s">
        <v>26</v>
      </c>
      <c r="C33" s="42"/>
      <c r="D33" s="42"/>
      <c r="E33" s="42"/>
      <c r="F33" s="31">
        <v>200</v>
      </c>
      <c r="G33" s="36">
        <f t="shared" si="0"/>
        <v>200</v>
      </c>
    </row>
    <row r="34" spans="1:7" x14ac:dyDescent="0.2">
      <c r="A34" s="8">
        <v>4122</v>
      </c>
      <c r="B34" s="9" t="s">
        <v>27</v>
      </c>
      <c r="C34" s="42"/>
      <c r="D34" s="42"/>
      <c r="E34" s="42"/>
      <c r="F34" s="31">
        <v>3400</v>
      </c>
      <c r="G34" s="36">
        <f t="shared" si="0"/>
        <v>3400</v>
      </c>
    </row>
    <row r="35" spans="1:7" x14ac:dyDescent="0.2">
      <c r="A35" s="8">
        <v>4123</v>
      </c>
      <c r="B35" s="9" t="s">
        <v>28</v>
      </c>
      <c r="C35" s="42"/>
      <c r="D35" s="42"/>
      <c r="E35" s="42"/>
      <c r="F35" s="31">
        <v>1300</v>
      </c>
      <c r="G35" s="36">
        <f t="shared" si="0"/>
        <v>1300</v>
      </c>
    </row>
    <row r="36" spans="1:7" x14ac:dyDescent="0.2">
      <c r="A36" s="8">
        <v>4125</v>
      </c>
      <c r="B36" s="9" t="s">
        <v>75</v>
      </c>
      <c r="C36" s="42"/>
      <c r="D36" s="42"/>
      <c r="E36" s="42"/>
      <c r="F36" s="31">
        <v>150</v>
      </c>
      <c r="G36" s="36">
        <f t="shared" si="0"/>
        <v>150</v>
      </c>
    </row>
    <row r="37" spans="1:7" x14ac:dyDescent="0.2">
      <c r="A37" s="8">
        <v>4126</v>
      </c>
      <c r="B37" s="9" t="s">
        <v>75</v>
      </c>
      <c r="C37" s="42"/>
      <c r="D37" s="42"/>
      <c r="E37" s="42"/>
      <c r="F37" s="31">
        <v>150</v>
      </c>
      <c r="G37" s="36">
        <f t="shared" si="0"/>
        <v>150</v>
      </c>
    </row>
    <row r="38" spans="1:7" ht="12.75" customHeight="1" x14ac:dyDescent="0.2">
      <c r="A38" s="8">
        <v>4127</v>
      </c>
      <c r="B38" s="9" t="s">
        <v>65</v>
      </c>
      <c r="C38" s="43"/>
      <c r="D38" s="43"/>
      <c r="E38" s="43"/>
      <c r="F38" s="31">
        <v>250</v>
      </c>
      <c r="G38" s="36">
        <f t="shared" si="0"/>
        <v>250</v>
      </c>
    </row>
    <row r="39" spans="1:7" x14ac:dyDescent="0.2">
      <c r="A39" s="8">
        <v>4130</v>
      </c>
      <c r="B39" s="9" t="s">
        <v>76</v>
      </c>
      <c r="C39" s="42"/>
      <c r="D39" s="42"/>
      <c r="E39" s="42"/>
      <c r="F39" s="31">
        <v>100</v>
      </c>
      <c r="G39" s="36">
        <f t="shared" si="0"/>
        <v>100</v>
      </c>
    </row>
    <row r="40" spans="1:7" x14ac:dyDescent="0.2">
      <c r="A40" s="8">
        <v>4131</v>
      </c>
      <c r="B40" s="9" t="s">
        <v>76</v>
      </c>
      <c r="C40" s="42"/>
      <c r="D40" s="42"/>
      <c r="E40" s="42"/>
      <c r="F40" s="31">
        <v>100</v>
      </c>
      <c r="G40" s="36">
        <f t="shared" si="0"/>
        <v>100</v>
      </c>
    </row>
    <row r="41" spans="1:7" x14ac:dyDescent="0.2">
      <c r="A41" s="8">
        <v>4140</v>
      </c>
      <c r="B41" s="9" t="s">
        <v>52</v>
      </c>
      <c r="C41" s="42"/>
      <c r="D41" s="42"/>
      <c r="E41" s="42"/>
      <c r="F41" s="31">
        <v>2350</v>
      </c>
      <c r="G41" s="36">
        <f t="shared" si="0"/>
        <v>2350</v>
      </c>
    </row>
    <row r="42" spans="1:7" x14ac:dyDescent="0.2">
      <c r="A42" s="8">
        <v>41491</v>
      </c>
      <c r="B42" s="9" t="s">
        <v>53</v>
      </c>
      <c r="C42" s="42"/>
      <c r="D42" s="42"/>
      <c r="E42" s="42"/>
      <c r="F42" s="31">
        <v>1300</v>
      </c>
      <c r="G42" s="36">
        <f t="shared" si="0"/>
        <v>1300</v>
      </c>
    </row>
    <row r="43" spans="1:7" x14ac:dyDescent="0.2">
      <c r="A43" s="8">
        <v>41492</v>
      </c>
      <c r="B43" s="9" t="s">
        <v>79</v>
      </c>
      <c r="C43" s="42"/>
      <c r="D43" s="42"/>
      <c r="E43" s="42"/>
      <c r="F43" s="31">
        <v>370</v>
      </c>
      <c r="G43" s="36">
        <f t="shared" si="0"/>
        <v>370</v>
      </c>
    </row>
    <row r="44" spans="1:7" x14ac:dyDescent="0.2">
      <c r="A44" s="8">
        <v>4150</v>
      </c>
      <c r="B44" s="9" t="s">
        <v>29</v>
      </c>
      <c r="C44" s="42"/>
      <c r="D44" s="43"/>
      <c r="E44" s="43"/>
      <c r="F44" s="31">
        <v>600</v>
      </c>
      <c r="G44" s="36">
        <f t="shared" si="0"/>
        <v>600</v>
      </c>
    </row>
    <row r="45" spans="1:7" x14ac:dyDescent="0.2">
      <c r="A45" s="8">
        <v>4159</v>
      </c>
      <c r="B45" s="9" t="s">
        <v>30</v>
      </c>
      <c r="C45" s="42"/>
      <c r="D45" s="43"/>
      <c r="E45" s="43"/>
      <c r="F45" s="31">
        <v>0</v>
      </c>
      <c r="G45" s="36">
        <f t="shared" si="0"/>
        <v>0</v>
      </c>
    </row>
    <row r="46" spans="1:7" x14ac:dyDescent="0.2">
      <c r="A46" s="8">
        <v>4167</v>
      </c>
      <c r="B46" s="9" t="s">
        <v>31</v>
      </c>
      <c r="C46" s="42"/>
      <c r="D46" s="43"/>
      <c r="E46" s="44"/>
      <c r="F46" s="31">
        <v>2500</v>
      </c>
      <c r="G46" s="36">
        <f t="shared" si="0"/>
        <v>2500</v>
      </c>
    </row>
    <row r="47" spans="1:7" x14ac:dyDescent="0.2">
      <c r="A47" s="8">
        <v>4169</v>
      </c>
      <c r="B47" s="9" t="s">
        <v>32</v>
      </c>
      <c r="C47" s="42"/>
      <c r="D47" s="44"/>
      <c r="E47" s="44"/>
      <c r="F47" s="31">
        <v>0</v>
      </c>
      <c r="G47" s="36">
        <f t="shared" si="0"/>
        <v>0</v>
      </c>
    </row>
    <row r="48" spans="1:7" x14ac:dyDescent="0.2">
      <c r="A48" s="8">
        <v>4172</v>
      </c>
      <c r="B48" s="9" t="s">
        <v>33</v>
      </c>
      <c r="C48" s="42"/>
      <c r="D48" s="42"/>
      <c r="E48" s="44"/>
      <c r="F48" s="31">
        <v>250</v>
      </c>
      <c r="G48" s="36">
        <f t="shared" si="0"/>
        <v>250</v>
      </c>
    </row>
    <row r="49" spans="1:7" x14ac:dyDescent="0.2">
      <c r="A49" s="8">
        <v>4175</v>
      </c>
      <c r="B49" s="9" t="s">
        <v>54</v>
      </c>
      <c r="C49" s="42"/>
      <c r="D49" s="42"/>
      <c r="E49" s="44"/>
      <c r="F49" s="31">
        <v>150</v>
      </c>
      <c r="G49" s="36">
        <f t="shared" si="0"/>
        <v>150</v>
      </c>
    </row>
    <row r="50" spans="1:7" x14ac:dyDescent="0.2">
      <c r="A50" s="8">
        <v>4178</v>
      </c>
      <c r="B50" s="35" t="s">
        <v>83</v>
      </c>
      <c r="C50" s="42"/>
      <c r="D50" s="42"/>
      <c r="E50" s="44"/>
      <c r="F50" s="31">
        <v>350</v>
      </c>
      <c r="G50" s="36">
        <f t="shared" si="0"/>
        <v>350</v>
      </c>
    </row>
    <row r="51" spans="1:7" x14ac:dyDescent="0.2">
      <c r="A51" s="8">
        <v>4180</v>
      </c>
      <c r="B51" s="9" t="s">
        <v>55</v>
      </c>
      <c r="C51" s="42"/>
      <c r="D51" s="42"/>
      <c r="E51" s="43"/>
      <c r="F51" s="31">
        <v>100</v>
      </c>
      <c r="G51" s="36">
        <f t="shared" si="0"/>
        <v>100</v>
      </c>
    </row>
    <row r="52" spans="1:7" x14ac:dyDescent="0.2">
      <c r="A52" s="8">
        <v>4181</v>
      </c>
      <c r="B52" s="9" t="s">
        <v>56</v>
      </c>
      <c r="C52" s="42"/>
      <c r="D52" s="42"/>
      <c r="E52" s="43"/>
      <c r="F52" s="31">
        <v>100</v>
      </c>
      <c r="G52" s="36">
        <f t="shared" si="0"/>
        <v>100</v>
      </c>
    </row>
    <row r="53" spans="1:7" x14ac:dyDescent="0.2">
      <c r="A53" s="8">
        <v>4199</v>
      </c>
      <c r="B53" s="9" t="s">
        <v>71</v>
      </c>
      <c r="C53" s="42"/>
      <c r="D53" s="42"/>
      <c r="E53" s="43"/>
      <c r="F53" s="31">
        <v>100</v>
      </c>
      <c r="G53" s="36">
        <f t="shared" si="0"/>
        <v>100</v>
      </c>
    </row>
    <row r="54" spans="1:7" x14ac:dyDescent="0.2">
      <c r="A54" s="7">
        <v>42</v>
      </c>
      <c r="B54" s="7" t="s">
        <v>9</v>
      </c>
      <c r="C54" s="46">
        <f>C55+C56+C57+C58+C59</f>
        <v>276000</v>
      </c>
      <c r="D54" s="46">
        <f t="shared" ref="D54" si="3">D55+D56+D57+D58+D59</f>
        <v>50990</v>
      </c>
      <c r="E54" s="46">
        <f>E55+E56+E57+E58+E59</f>
        <v>78000</v>
      </c>
      <c r="F54" s="46">
        <f>F55+F56+F57+F58+F59</f>
        <v>0</v>
      </c>
      <c r="G54" s="39">
        <f>SUM(C54:F54)</f>
        <v>404990</v>
      </c>
    </row>
    <row r="55" spans="1:7" x14ac:dyDescent="0.2">
      <c r="A55" s="16">
        <v>4200</v>
      </c>
      <c r="B55" s="15" t="s">
        <v>34</v>
      </c>
      <c r="C55" s="48">
        <v>213700</v>
      </c>
      <c r="D55" s="48">
        <v>33000</v>
      </c>
      <c r="E55" s="48">
        <v>48000</v>
      </c>
      <c r="F55" s="48">
        <v>0</v>
      </c>
      <c r="G55" s="36">
        <f>C55+D55+E55+F55</f>
        <v>294700</v>
      </c>
    </row>
    <row r="56" spans="1:7" x14ac:dyDescent="0.2">
      <c r="A56" s="16">
        <v>4210</v>
      </c>
      <c r="B56" s="15" t="s">
        <v>35</v>
      </c>
      <c r="C56" s="48">
        <v>2350</v>
      </c>
      <c r="D56" s="48">
        <v>1890</v>
      </c>
      <c r="E56" s="48">
        <v>2000</v>
      </c>
      <c r="F56" s="48">
        <v>0</v>
      </c>
      <c r="G56" s="36">
        <f t="shared" ref="G56:G59" si="4">C56+D56+E56+F56</f>
        <v>6240</v>
      </c>
    </row>
    <row r="57" spans="1:7" x14ac:dyDescent="0.2">
      <c r="A57" s="16">
        <v>4220</v>
      </c>
      <c r="B57" s="15" t="s">
        <v>66</v>
      </c>
      <c r="C57" s="48">
        <v>26800</v>
      </c>
      <c r="D57" s="48">
        <v>6600</v>
      </c>
      <c r="E57" s="48">
        <v>10000</v>
      </c>
      <c r="F57" s="48">
        <v>0</v>
      </c>
      <c r="G57" s="36">
        <f t="shared" si="4"/>
        <v>43400</v>
      </c>
    </row>
    <row r="58" spans="1:7" x14ac:dyDescent="0.2">
      <c r="A58" s="16">
        <v>4221</v>
      </c>
      <c r="B58" s="15" t="s">
        <v>67</v>
      </c>
      <c r="C58" s="48">
        <v>5900</v>
      </c>
      <c r="D58" s="48">
        <v>2200</v>
      </c>
      <c r="E58" s="48">
        <v>5000</v>
      </c>
      <c r="F58" s="48">
        <v>0</v>
      </c>
      <c r="G58" s="36">
        <f t="shared" si="4"/>
        <v>13100</v>
      </c>
    </row>
    <row r="59" spans="1:7" x14ac:dyDescent="0.2">
      <c r="A59" s="16">
        <v>4230</v>
      </c>
      <c r="B59" s="15" t="s">
        <v>36</v>
      </c>
      <c r="C59" s="48">
        <v>27250</v>
      </c>
      <c r="D59" s="48">
        <v>7300</v>
      </c>
      <c r="E59" s="48">
        <v>13000</v>
      </c>
      <c r="F59" s="48">
        <v>0</v>
      </c>
      <c r="G59" s="36">
        <f t="shared" si="4"/>
        <v>47550</v>
      </c>
    </row>
    <row r="60" spans="1:7" x14ac:dyDescent="0.2">
      <c r="A60" s="7">
        <v>43</v>
      </c>
      <c r="B60" s="7" t="s">
        <v>11</v>
      </c>
      <c r="C60" s="46">
        <f>C61</f>
        <v>0</v>
      </c>
      <c r="D60" s="46">
        <f t="shared" ref="D60:E60" si="5">D61</f>
        <v>0</v>
      </c>
      <c r="E60" s="46">
        <f t="shared" si="5"/>
        <v>0</v>
      </c>
      <c r="F60" s="46">
        <f>F61</f>
        <v>5620</v>
      </c>
      <c r="G60" s="39">
        <f>SUM(C60:F60)</f>
        <v>5620</v>
      </c>
    </row>
    <row r="61" spans="1:7" x14ac:dyDescent="0.2">
      <c r="A61" s="8">
        <v>4312</v>
      </c>
      <c r="B61" s="9" t="s">
        <v>68</v>
      </c>
      <c r="C61" s="42"/>
      <c r="D61" s="42"/>
      <c r="E61" s="42"/>
      <c r="F61" s="31">
        <v>5620</v>
      </c>
      <c r="G61" s="36">
        <f t="shared" ref="G61:G88" si="6">C61+D61+E61+F61</f>
        <v>5620</v>
      </c>
    </row>
    <row r="62" spans="1:7" x14ac:dyDescent="0.2">
      <c r="A62" s="11">
        <v>46</v>
      </c>
      <c r="B62" s="12" t="s">
        <v>12</v>
      </c>
      <c r="C62" s="49">
        <f>SUM(C63:C83)</f>
        <v>19000</v>
      </c>
      <c r="D62" s="49">
        <f>SUM(D63:D83)</f>
        <v>400</v>
      </c>
      <c r="E62" s="49">
        <f>SUM(E63:E83)</f>
        <v>0</v>
      </c>
      <c r="F62" s="49">
        <f>SUM(F63:F84)</f>
        <v>21705</v>
      </c>
      <c r="G62" s="39">
        <f>SUM(C62:F62)</f>
        <v>41105</v>
      </c>
    </row>
    <row r="63" spans="1:7" x14ac:dyDescent="0.2">
      <c r="A63" s="13">
        <v>4600</v>
      </c>
      <c r="B63" s="13" t="s">
        <v>37</v>
      </c>
      <c r="C63" s="32"/>
      <c r="D63" s="32"/>
      <c r="E63" s="32"/>
      <c r="F63" s="31">
        <v>800</v>
      </c>
      <c r="G63" s="36">
        <f t="shared" si="6"/>
        <v>800</v>
      </c>
    </row>
    <row r="64" spans="1:7" x14ac:dyDescent="0.2">
      <c r="A64" s="13">
        <v>4601</v>
      </c>
      <c r="B64" s="13" t="s">
        <v>38</v>
      </c>
      <c r="C64" s="32"/>
      <c r="D64" s="32"/>
      <c r="E64" s="31"/>
      <c r="F64" s="31">
        <v>200</v>
      </c>
      <c r="G64" s="36">
        <f t="shared" si="6"/>
        <v>200</v>
      </c>
    </row>
    <row r="65" spans="1:7" x14ac:dyDescent="0.2">
      <c r="A65" s="13">
        <v>4603</v>
      </c>
      <c r="B65" s="13" t="s">
        <v>39</v>
      </c>
      <c r="C65" s="32"/>
      <c r="D65" s="32"/>
      <c r="E65" s="31"/>
      <c r="F65" s="31">
        <v>1000</v>
      </c>
      <c r="G65" s="36">
        <f t="shared" si="6"/>
        <v>1000</v>
      </c>
    </row>
    <row r="66" spans="1:7" x14ac:dyDescent="0.2">
      <c r="A66" s="13">
        <v>4606</v>
      </c>
      <c r="B66" s="13" t="s">
        <v>40</v>
      </c>
      <c r="C66" s="32"/>
      <c r="D66" s="32"/>
      <c r="E66" s="31"/>
      <c r="F66" s="31">
        <v>500</v>
      </c>
      <c r="G66" s="36">
        <f t="shared" si="6"/>
        <v>500</v>
      </c>
    </row>
    <row r="67" spans="1:7" ht="25.5" x14ac:dyDescent="0.2">
      <c r="A67" s="13">
        <v>4607</v>
      </c>
      <c r="B67" s="18" t="s">
        <v>41</v>
      </c>
      <c r="C67" s="32"/>
      <c r="D67" s="32"/>
      <c r="E67" s="32"/>
      <c r="F67" s="31">
        <v>200</v>
      </c>
      <c r="G67" s="36">
        <f t="shared" si="6"/>
        <v>200</v>
      </c>
    </row>
    <row r="68" spans="1:7" x14ac:dyDescent="0.2">
      <c r="A68" s="13">
        <v>4610</v>
      </c>
      <c r="B68" s="13" t="s">
        <v>42</v>
      </c>
      <c r="C68" s="31">
        <v>9000</v>
      </c>
      <c r="D68" s="32">
        <v>400</v>
      </c>
      <c r="E68" s="32"/>
      <c r="F68" s="31">
        <v>0</v>
      </c>
      <c r="G68" s="36">
        <f t="shared" si="6"/>
        <v>9400</v>
      </c>
    </row>
    <row r="69" spans="1:7" x14ac:dyDescent="0.2">
      <c r="A69" s="13">
        <v>4614</v>
      </c>
      <c r="B69" s="13" t="s">
        <v>84</v>
      </c>
      <c r="C69" s="32">
        <v>10000</v>
      </c>
      <c r="D69" s="32"/>
      <c r="E69" s="32"/>
      <c r="F69" s="31">
        <v>0</v>
      </c>
      <c r="G69" s="36">
        <f t="shared" si="6"/>
        <v>10000</v>
      </c>
    </row>
    <row r="70" spans="1:7" ht="25.5" x14ac:dyDescent="0.2">
      <c r="A70" s="13">
        <v>4622</v>
      </c>
      <c r="B70" s="18" t="s">
        <v>80</v>
      </c>
      <c r="C70" s="32"/>
      <c r="D70" s="32"/>
      <c r="E70" s="34"/>
      <c r="F70" s="31">
        <v>13000</v>
      </c>
      <c r="G70" s="37">
        <f t="shared" si="6"/>
        <v>13000</v>
      </c>
    </row>
    <row r="71" spans="1:7" x14ac:dyDescent="0.2">
      <c r="A71" s="13">
        <v>4623</v>
      </c>
      <c r="B71" s="18" t="s">
        <v>81</v>
      </c>
      <c r="C71" s="32"/>
      <c r="D71" s="32"/>
      <c r="E71" s="34"/>
      <c r="F71" s="31">
        <v>3000</v>
      </c>
      <c r="G71" s="36">
        <f t="shared" si="6"/>
        <v>3000</v>
      </c>
    </row>
    <row r="72" spans="1:7" x14ac:dyDescent="0.2">
      <c r="A72" s="13">
        <v>4624</v>
      </c>
      <c r="B72" s="18" t="s">
        <v>82</v>
      </c>
      <c r="C72" s="32"/>
      <c r="D72" s="32"/>
      <c r="E72" s="34"/>
      <c r="F72" s="31">
        <v>0</v>
      </c>
      <c r="G72" s="36">
        <f t="shared" si="6"/>
        <v>0</v>
      </c>
    </row>
    <row r="73" spans="1:7" x14ac:dyDescent="0.2">
      <c r="A73" s="13">
        <v>4637</v>
      </c>
      <c r="B73" s="18" t="s">
        <v>87</v>
      </c>
      <c r="C73" s="32"/>
      <c r="D73" s="32"/>
      <c r="E73" s="31"/>
      <c r="F73" s="31">
        <v>200</v>
      </c>
      <c r="G73" s="36">
        <f t="shared" si="6"/>
        <v>200</v>
      </c>
    </row>
    <row r="74" spans="1:7" x14ac:dyDescent="0.2">
      <c r="A74" s="13">
        <v>4638</v>
      </c>
      <c r="B74" s="18" t="s">
        <v>57</v>
      </c>
      <c r="C74" s="32"/>
      <c r="D74" s="32"/>
      <c r="E74" s="34"/>
      <c r="F74" s="31">
        <v>0</v>
      </c>
      <c r="G74" s="36">
        <f t="shared" si="6"/>
        <v>0</v>
      </c>
    </row>
    <row r="75" spans="1:7" x14ac:dyDescent="0.2">
      <c r="A75" s="13">
        <v>4642</v>
      </c>
      <c r="B75" s="18" t="s">
        <v>43</v>
      </c>
      <c r="C75" s="32"/>
      <c r="D75" s="32"/>
      <c r="E75" s="31"/>
      <c r="F75" s="31">
        <v>600</v>
      </c>
      <c r="G75" s="36">
        <f t="shared" si="6"/>
        <v>600</v>
      </c>
    </row>
    <row r="76" spans="1:7" x14ac:dyDescent="0.2">
      <c r="A76" s="13">
        <v>4650</v>
      </c>
      <c r="B76" s="18" t="s">
        <v>44</v>
      </c>
      <c r="C76" s="32"/>
      <c r="D76" s="32"/>
      <c r="E76" s="32"/>
      <c r="F76" s="31">
        <v>500</v>
      </c>
      <c r="G76" s="36">
        <f t="shared" si="6"/>
        <v>500</v>
      </c>
    </row>
    <row r="77" spans="1:7" x14ac:dyDescent="0.2">
      <c r="A77" s="13">
        <v>4661</v>
      </c>
      <c r="B77" s="18" t="s">
        <v>58</v>
      </c>
      <c r="C77" s="32"/>
      <c r="D77" s="32"/>
      <c r="E77" s="32"/>
      <c r="F77" s="31">
        <v>300</v>
      </c>
      <c r="G77" s="36">
        <f t="shared" si="6"/>
        <v>300</v>
      </c>
    </row>
    <row r="78" spans="1:7" x14ac:dyDescent="0.2">
      <c r="A78" s="13">
        <v>4682</v>
      </c>
      <c r="B78" s="18" t="s">
        <v>45</v>
      </c>
      <c r="C78" s="32"/>
      <c r="D78" s="32"/>
      <c r="E78" s="32"/>
      <c r="F78" s="31">
        <v>150</v>
      </c>
      <c r="G78" s="36">
        <f t="shared" si="6"/>
        <v>150</v>
      </c>
    </row>
    <row r="79" spans="1:7" x14ac:dyDescent="0.2">
      <c r="A79" s="13">
        <v>4683</v>
      </c>
      <c r="B79" s="18" t="s">
        <v>78</v>
      </c>
      <c r="C79" s="32"/>
      <c r="D79" s="32"/>
      <c r="E79" s="32"/>
      <c r="F79" s="31">
        <v>375</v>
      </c>
      <c r="G79" s="36">
        <f t="shared" si="6"/>
        <v>375</v>
      </c>
    </row>
    <row r="80" spans="1:7" ht="15" customHeight="1" x14ac:dyDescent="0.2">
      <c r="A80" s="13">
        <v>4690</v>
      </c>
      <c r="B80" s="18" t="s">
        <v>46</v>
      </c>
      <c r="C80" s="32"/>
      <c r="D80" s="32"/>
      <c r="E80" s="32"/>
      <c r="F80" s="31">
        <v>500</v>
      </c>
      <c r="G80" s="51">
        <f t="shared" si="6"/>
        <v>500</v>
      </c>
    </row>
    <row r="81" spans="1:7" x14ac:dyDescent="0.2">
      <c r="A81" s="13">
        <v>4691</v>
      </c>
      <c r="B81" s="18" t="s">
        <v>47</v>
      </c>
      <c r="C81" s="32"/>
      <c r="D81" s="32"/>
      <c r="E81" s="32"/>
      <c r="F81" s="31">
        <v>230</v>
      </c>
      <c r="G81" s="36">
        <f t="shared" si="6"/>
        <v>230</v>
      </c>
    </row>
    <row r="82" spans="1:7" x14ac:dyDescent="0.2">
      <c r="A82" s="13">
        <v>4693</v>
      </c>
      <c r="B82" s="18" t="s">
        <v>88</v>
      </c>
      <c r="C82" s="32"/>
      <c r="D82" s="32"/>
      <c r="E82" s="32"/>
      <c r="F82" s="31">
        <v>0</v>
      </c>
      <c r="G82" s="36">
        <f t="shared" si="6"/>
        <v>0</v>
      </c>
    </row>
    <row r="83" spans="1:7" x14ac:dyDescent="0.2">
      <c r="A83" s="13">
        <v>4695</v>
      </c>
      <c r="B83" s="18" t="s">
        <v>48</v>
      </c>
      <c r="C83" s="32"/>
      <c r="D83" s="32"/>
      <c r="E83" s="32"/>
      <c r="F83" s="31">
        <v>100</v>
      </c>
      <c r="G83" s="36">
        <f t="shared" si="6"/>
        <v>100</v>
      </c>
    </row>
    <row r="84" spans="1:7" x14ac:dyDescent="0.2">
      <c r="A84" s="13">
        <v>4699</v>
      </c>
      <c r="B84" s="18" t="s">
        <v>69</v>
      </c>
      <c r="C84" s="32"/>
      <c r="D84" s="32"/>
      <c r="E84" s="32"/>
      <c r="F84" s="31">
        <v>50</v>
      </c>
      <c r="G84" s="36">
        <f t="shared" si="6"/>
        <v>50</v>
      </c>
    </row>
    <row r="85" spans="1:7" x14ac:dyDescent="0.2">
      <c r="A85" s="53">
        <v>47</v>
      </c>
      <c r="B85" s="54" t="s">
        <v>91</v>
      </c>
      <c r="C85" s="55"/>
      <c r="D85" s="55"/>
      <c r="E85" s="55"/>
      <c r="F85" s="57">
        <f>SUM(F86)</f>
        <v>100</v>
      </c>
      <c r="G85" s="56">
        <f>SUM(C85:F85)</f>
        <v>100</v>
      </c>
    </row>
    <row r="86" spans="1:7" x14ac:dyDescent="0.2">
      <c r="A86" s="13">
        <v>4797</v>
      </c>
      <c r="B86" s="18" t="s">
        <v>92</v>
      </c>
      <c r="C86" s="32"/>
      <c r="D86" s="32"/>
      <c r="E86" s="32"/>
      <c r="F86" s="31">
        <v>100</v>
      </c>
      <c r="G86" s="36">
        <f t="shared" si="6"/>
        <v>100</v>
      </c>
    </row>
    <row r="87" spans="1:7" x14ac:dyDescent="0.2">
      <c r="A87" s="4">
        <v>48</v>
      </c>
      <c r="B87" s="4" t="s">
        <v>85</v>
      </c>
      <c r="C87" s="49">
        <f>SUM(C88:C88)</f>
        <v>0</v>
      </c>
      <c r="D87" s="49">
        <f>SUM(D88:D88)</f>
        <v>0</v>
      </c>
      <c r="E87" s="49">
        <f>SUM(E88:E88)</f>
        <v>0</v>
      </c>
      <c r="F87" s="49">
        <f>SUM(F88:F88)</f>
        <v>100</v>
      </c>
      <c r="G87" s="39">
        <f>SUM(C87:F87)</f>
        <v>100</v>
      </c>
    </row>
    <row r="88" spans="1:7" x14ac:dyDescent="0.2">
      <c r="A88" s="13">
        <v>4899</v>
      </c>
      <c r="B88" s="13" t="s">
        <v>86</v>
      </c>
      <c r="C88" s="50"/>
      <c r="D88" s="50"/>
      <c r="E88" s="50"/>
      <c r="F88" s="31">
        <v>100</v>
      </c>
      <c r="G88" s="36">
        <f t="shared" si="6"/>
        <v>100</v>
      </c>
    </row>
  </sheetData>
  <sheetProtection formatCells="0" formatColumns="0" formatRows="0"/>
  <protectedRanges>
    <protectedRange sqref="F20:F28" name="Range2"/>
    <protectedRange sqref="C15:F17 C3:G14 G15:G88" name="Range1"/>
    <protectedRange sqref="F41:F53 F30:F38" name="Range2_1"/>
    <protectedRange sqref="E55:F59" name="Range2_3_1"/>
    <protectedRange sqref="F61" name="Range2_1_1"/>
    <protectedRange sqref="F39:F40" name="Range2_1_2"/>
  </protectedRanges>
  <mergeCells count="1">
    <mergeCell ref="A17:B1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ignoredErrors>
    <ignoredError sqref="G19 G29 G54 G9 G11 G4:G8 G12:G13 G10 G60:G62 G85:G8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VURA fin. plan 2026. god</vt:lpstr>
    </vt:vector>
  </TitlesOfParts>
  <Company>Kulture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Rogošić</dc:creator>
  <cp:lastModifiedBy>VURA d.o.o. Vukovar</cp:lastModifiedBy>
  <cp:lastPrinted>2025-12-16T11:08:05Z</cp:lastPrinted>
  <dcterms:created xsi:type="dcterms:W3CDTF">2018-07-02T12:26:13Z</dcterms:created>
  <dcterms:modified xsi:type="dcterms:W3CDTF">2026-09-16T07:38:51Z</dcterms:modified>
</cp:coreProperties>
</file>